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lvia/Desktop/"/>
    </mc:Choice>
  </mc:AlternateContent>
  <xr:revisionPtr revIDLastSave="0" documentId="8_{3ED2AFE8-3BC3-7241-B50A-1845FF7913DE}" xr6:coauthVersionLast="36" xr6:coauthVersionMax="36" xr10:uidLastSave="{00000000-0000-0000-0000-000000000000}"/>
  <bookViews>
    <workbookView xWindow="0" yWindow="460" windowWidth="19440" windowHeight="14500" xr2:uid="{00000000-000D-0000-FFFF-FFFF00000000}"/>
  </bookViews>
  <sheets>
    <sheet name="Foglio1" sheetId="1" r:id="rId1"/>
  </sheets>
  <calcPr calcId="181029" concurrentCalc="0"/>
</workbook>
</file>

<file path=xl/calcChain.xml><?xml version="1.0" encoding="utf-8"?>
<calcChain xmlns="http://schemas.openxmlformats.org/spreadsheetml/2006/main">
  <c r="B19" i="1" l="1"/>
  <c r="E19" i="1"/>
  <c r="B20" i="1"/>
  <c r="D20" i="1"/>
  <c r="D18" i="1"/>
  <c r="D17" i="1"/>
  <c r="C16" i="1"/>
  <c r="C15" i="1"/>
  <c r="D14" i="1"/>
  <c r="E10" i="1"/>
  <c r="E9" i="1"/>
  <c r="E8" i="1"/>
  <c r="E15" i="1"/>
  <c r="D7" i="1"/>
  <c r="D6" i="1"/>
  <c r="B6" i="1"/>
  <c r="H10" i="1"/>
  <c r="H9" i="1"/>
  <c r="H8" i="1"/>
  <c r="B10" i="1"/>
  <c r="B9" i="1"/>
  <c r="B8" i="1"/>
  <c r="B7" i="1"/>
  <c r="D23" i="1"/>
  <c r="D24" i="1"/>
  <c r="D25" i="1"/>
</calcChain>
</file>

<file path=xl/sharedStrings.xml><?xml version="1.0" encoding="utf-8"?>
<sst xmlns="http://schemas.openxmlformats.org/spreadsheetml/2006/main" count="69" uniqueCount="48">
  <si>
    <t>STAZIONE</t>
  </si>
  <si>
    <t>P.C.</t>
  </si>
  <si>
    <t>C.O.</t>
  </si>
  <si>
    <t>X coord</t>
  </si>
  <si>
    <t>Y coord.</t>
  </si>
  <si>
    <t>A</t>
  </si>
  <si>
    <t>B</t>
  </si>
  <si>
    <t>C</t>
  </si>
  <si>
    <t>P</t>
  </si>
  <si>
    <t>a =</t>
  </si>
  <si>
    <t>b =</t>
  </si>
  <si>
    <t>(AB) =</t>
  </si>
  <si>
    <t>rad =</t>
  </si>
  <si>
    <t>gon</t>
  </si>
  <si>
    <t>AB=</t>
  </si>
  <si>
    <t>m</t>
  </si>
  <si>
    <t>(BC) =</t>
  </si>
  <si>
    <t>BC =</t>
  </si>
  <si>
    <t>(AC) =</t>
  </si>
  <si>
    <t>AC =</t>
  </si>
  <si>
    <t>Ang. Piatto=</t>
  </si>
  <si>
    <t>1° quad</t>
  </si>
  <si>
    <t>2° quad</t>
  </si>
  <si>
    <t>Risolviamo il triangolo ARC</t>
  </si>
  <si>
    <r>
      <t>AC:sen(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+</t>
    </r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Calibri"/>
        <family val="2"/>
        <scheme val="minor"/>
      </rPr>
      <t>)=AR:sen(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)</t>
    </r>
  </si>
  <si>
    <t>AR=</t>
  </si>
  <si>
    <t>gon =</t>
  </si>
  <si>
    <t>rad</t>
  </si>
  <si>
    <t>(AR) =</t>
  </si>
  <si>
    <t>3° quad</t>
  </si>
  <si>
    <t>Risolviamo il triangolo ARP</t>
  </si>
  <si>
    <t>RP =</t>
  </si>
  <si>
    <t>XP=</t>
  </si>
  <si>
    <t>YP=</t>
  </si>
  <si>
    <r>
      <t>AC*sen(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)/sen(</t>
    </r>
    <r>
      <rPr>
        <sz val="11"/>
        <color theme="1"/>
        <rFont val="Symbol"/>
        <family val="1"/>
        <charset val="2"/>
      </rPr>
      <t>a+b</t>
    </r>
    <r>
      <rPr>
        <sz val="11"/>
        <color theme="1"/>
        <rFont val="Calibri"/>
        <family val="2"/>
        <scheme val="minor"/>
      </rPr>
      <t>)=</t>
    </r>
  </si>
  <si>
    <r>
      <t>(AC)-</t>
    </r>
    <r>
      <rPr>
        <sz val="11"/>
        <color theme="1"/>
        <rFont val="Symbol"/>
        <family val="1"/>
        <charset val="2"/>
      </rPr>
      <t>b =</t>
    </r>
  </si>
  <si>
    <t>(RA) =</t>
  </si>
  <si>
    <r>
      <t>(AR)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>200=</t>
    </r>
  </si>
  <si>
    <r>
      <t>X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=</t>
    </r>
  </si>
  <si>
    <r>
      <t>Y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=</t>
    </r>
  </si>
  <si>
    <r>
      <t>X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+AR*sen(AR)=</t>
    </r>
  </si>
  <si>
    <r>
      <t>Y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+AR*cos(AR)=</t>
    </r>
  </si>
  <si>
    <r>
      <t xml:space="preserve">ARP = 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 xml:space="preserve"> =</t>
    </r>
  </si>
  <si>
    <r>
      <t>AR:sen(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)=RP:sen(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+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)</t>
    </r>
  </si>
  <si>
    <r>
      <t>AR*sen(</t>
    </r>
    <r>
      <rPr>
        <sz val="11"/>
        <color theme="1"/>
        <rFont val="Symbol"/>
        <family val="1"/>
        <charset val="2"/>
      </rPr>
      <t>a+d</t>
    </r>
    <r>
      <rPr>
        <sz val="11"/>
        <color theme="1"/>
        <rFont val="Calibri"/>
        <family val="2"/>
        <scheme val="minor"/>
      </rPr>
      <t>)/sen(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)=</t>
    </r>
  </si>
  <si>
    <r>
      <t>Y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>+RP*cos (RP)=</t>
    </r>
  </si>
  <si>
    <r>
      <t>X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>+RP*sen (RP)=</t>
    </r>
  </si>
  <si>
    <t>(RB) = (RP)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</si>
</sst>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16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zoomScale="210" zoomScaleNormal="210" workbookViewId="0">
      <selection activeCell="E24" sqref="E24"/>
    </sheetView>
  </sheetViews>
  <sheetFormatPr baseColWidth="10" defaultColWidth="9.1640625" defaultRowHeight="15" x14ac:dyDescent="0.2"/>
  <cols>
    <col min="1" max="1" width="11.33203125" style="1" customWidth="1"/>
    <col min="2" max="2" width="9.5" style="1" customWidth="1"/>
    <col min="3" max="3" width="9.83203125" style="1" customWidth="1"/>
    <col min="4" max="16384" width="9.1640625" style="1"/>
  </cols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9" x14ac:dyDescent="0.2">
      <c r="A2" s="12" t="s">
        <v>8</v>
      </c>
      <c r="B2" s="3" t="s">
        <v>5</v>
      </c>
      <c r="C2" s="13">
        <v>50</v>
      </c>
      <c r="D2" s="14">
        <v>-2100</v>
      </c>
      <c r="E2" s="14">
        <v>1450</v>
      </c>
    </row>
    <row r="3" spans="1:9" x14ac:dyDescent="0.2">
      <c r="A3" s="12"/>
      <c r="B3" s="3" t="s">
        <v>6</v>
      </c>
      <c r="C3" s="13">
        <v>110.18519999999999</v>
      </c>
      <c r="D3" s="14">
        <v>785</v>
      </c>
      <c r="E3" s="14">
        <v>2398</v>
      </c>
    </row>
    <row r="4" spans="1:9" x14ac:dyDescent="0.2">
      <c r="A4" s="12"/>
      <c r="B4" s="3" t="s">
        <v>7</v>
      </c>
      <c r="C4" s="13">
        <v>153.77780000000001</v>
      </c>
      <c r="D4" s="14">
        <v>2970</v>
      </c>
      <c r="E4" s="14">
        <v>705</v>
      </c>
    </row>
    <row r="5" spans="1:9" x14ac:dyDescent="0.2">
      <c r="A5" s="1" t="s">
        <v>20</v>
      </c>
      <c r="B5" s="15">
        <v>200</v>
      </c>
    </row>
    <row r="6" spans="1:9" x14ac:dyDescent="0.2">
      <c r="A6" s="4" t="s">
        <v>9</v>
      </c>
      <c r="B6" s="5">
        <f>C3-C2</f>
        <v>60.185199999999995</v>
      </c>
      <c r="C6" s="6" t="s">
        <v>26</v>
      </c>
      <c r="D6" s="1">
        <f>B6*PI()/$B$5</f>
        <v>0.94538691087416193</v>
      </c>
      <c r="E6" s="1" t="s">
        <v>27</v>
      </c>
    </row>
    <row r="7" spans="1:9" x14ac:dyDescent="0.2">
      <c r="A7" s="4" t="s">
        <v>10</v>
      </c>
      <c r="B7" s="5">
        <f>C4-C3</f>
        <v>43.592600000000019</v>
      </c>
      <c r="C7" s="6" t="s">
        <v>26</v>
      </c>
      <c r="D7" s="1">
        <f>B7*PI()/$B$5</f>
        <v>0.68475095955439247</v>
      </c>
      <c r="E7" s="1" t="s">
        <v>27</v>
      </c>
    </row>
    <row r="8" spans="1:9" x14ac:dyDescent="0.2">
      <c r="A8" s="10" t="s">
        <v>11</v>
      </c>
      <c r="B8" s="10">
        <f>ATAN((D3-D2)/(E3-E2))</f>
        <v>1.2533152455710352</v>
      </c>
      <c r="C8" s="9" t="s">
        <v>12</v>
      </c>
      <c r="D8" s="16" t="s">
        <v>21</v>
      </c>
      <c r="E8" s="17">
        <f>B8*$B$5/PI()</f>
        <v>79.788526634025175</v>
      </c>
      <c r="F8" s="18" t="s">
        <v>13</v>
      </c>
      <c r="G8" s="1" t="s">
        <v>14</v>
      </c>
      <c r="H8" s="7">
        <f>SQRT((D3-D2)^2+(E3-E2)^2)</f>
        <v>3036.7629146839895</v>
      </c>
      <c r="I8" s="6" t="s">
        <v>15</v>
      </c>
    </row>
    <row r="9" spans="1:9" x14ac:dyDescent="0.2">
      <c r="A9" s="10" t="s">
        <v>16</v>
      </c>
      <c r="B9" s="8">
        <f>ATAN((D4-D3)/(E4-E3))</f>
        <v>-0.91159349093448006</v>
      </c>
      <c r="C9" s="9" t="s">
        <v>12</v>
      </c>
      <c r="D9" s="16" t="s">
        <v>22</v>
      </c>
      <c r="E9" s="17">
        <f>B9*$B$5/PI()+$B$5</f>
        <v>141.96615593095225</v>
      </c>
      <c r="F9" s="18" t="s">
        <v>13</v>
      </c>
      <c r="G9" s="1" t="s">
        <v>17</v>
      </c>
      <c r="H9" s="7">
        <f t="shared" ref="H9" si="0">SQRT((D4-D3)^2+(E4-E3)^2)</f>
        <v>2764.1407344778954</v>
      </c>
      <c r="I9" s="6" t="s">
        <v>15</v>
      </c>
    </row>
    <row r="10" spans="1:9" x14ac:dyDescent="0.2">
      <c r="A10" s="10" t="s">
        <v>18</v>
      </c>
      <c r="B10" s="10">
        <f>ATAN((D4-D2)/(E4-E2))</f>
        <v>-1.4248976376927693</v>
      </c>
      <c r="C10" s="9" t="s">
        <v>12</v>
      </c>
      <c r="D10" s="16" t="s">
        <v>22</v>
      </c>
      <c r="E10" s="17">
        <f>B10*$B$5/PI()+$B$5</f>
        <v>109.28819902449249</v>
      </c>
      <c r="F10" s="18" t="s">
        <v>13</v>
      </c>
      <c r="G10" s="1" t="s">
        <v>19</v>
      </c>
      <c r="H10" s="7">
        <f>SQRT((D2-D4)^2+(E2-E4)^2)</f>
        <v>5124.443872265555</v>
      </c>
      <c r="I10" s="6" t="s">
        <v>15</v>
      </c>
    </row>
    <row r="12" spans="1:9" x14ac:dyDescent="0.2">
      <c r="A12" s="6" t="s">
        <v>23</v>
      </c>
    </row>
    <row r="13" spans="1:9" x14ac:dyDescent="0.2">
      <c r="A13" s="6" t="s">
        <v>24</v>
      </c>
    </row>
    <row r="14" spans="1:9" x14ac:dyDescent="0.2">
      <c r="A14" s="1" t="s">
        <v>25</v>
      </c>
      <c r="B14" s="6" t="s">
        <v>34</v>
      </c>
      <c r="D14" s="1">
        <f>H10*SIN(D6)/SIN(D6+D7)</f>
        <v>4161.8327170218108</v>
      </c>
    </row>
    <row r="15" spans="1:9" x14ac:dyDescent="0.2">
      <c r="A15" s="1" t="s">
        <v>28</v>
      </c>
      <c r="B15" s="1" t="s">
        <v>35</v>
      </c>
      <c r="C15" s="5">
        <f>E10-B7</f>
        <v>65.695599024492466</v>
      </c>
      <c r="D15" s="6" t="s">
        <v>26</v>
      </c>
      <c r="E15" s="1">
        <f>C15/$B$5*PI()</f>
        <v>1.0319440563426316</v>
      </c>
      <c r="F15" s="1" t="s">
        <v>27</v>
      </c>
    </row>
    <row r="16" spans="1:9" x14ac:dyDescent="0.2">
      <c r="A16" s="1" t="s">
        <v>36</v>
      </c>
      <c r="B16" s="1" t="s">
        <v>37</v>
      </c>
      <c r="C16" s="5">
        <f>IF(C15&lt;B5,C15+B5,C15-B5)</f>
        <v>265.69559902449248</v>
      </c>
      <c r="D16" s="6" t="s">
        <v>13</v>
      </c>
    </row>
    <row r="17" spans="1:6" ht="17" x14ac:dyDescent="0.25">
      <c r="A17" s="1" t="s">
        <v>38</v>
      </c>
      <c r="B17" s="6" t="s">
        <v>40</v>
      </c>
      <c r="D17" s="1">
        <f>$D$14*SIN($E$15)+D2</f>
        <v>1472.0935521154452</v>
      </c>
      <c r="E17" s="6" t="s">
        <v>15</v>
      </c>
    </row>
    <row r="18" spans="1:6" ht="17" x14ac:dyDescent="0.25">
      <c r="A18" s="1" t="s">
        <v>39</v>
      </c>
      <c r="B18" s="6" t="s">
        <v>41</v>
      </c>
      <c r="D18" s="1">
        <f>$D$14*COS($E$15)+E2</f>
        <v>3585.6496012708662</v>
      </c>
      <c r="E18" s="6" t="s">
        <v>15</v>
      </c>
    </row>
    <row r="19" spans="1:6" x14ac:dyDescent="0.2">
      <c r="A19" s="1" t="s">
        <v>47</v>
      </c>
      <c r="B19" s="10">
        <f>ATAN((D3-D17)/(E3-D18))</f>
        <v>0.52448477978504138</v>
      </c>
      <c r="C19" s="9" t="s">
        <v>12</v>
      </c>
      <c r="D19" s="16" t="s">
        <v>29</v>
      </c>
      <c r="E19" s="17">
        <f>B19*$B$5/PI()+$B$5</f>
        <v>233.3897381117014</v>
      </c>
      <c r="F19" s="18" t="s">
        <v>13</v>
      </c>
    </row>
    <row r="20" spans="1:6" x14ac:dyDescent="0.2">
      <c r="A20" s="1" t="s">
        <v>42</v>
      </c>
      <c r="B20" s="5">
        <f>C16-E19</f>
        <v>32.305860912791076</v>
      </c>
      <c r="C20" s="6" t="s">
        <v>13</v>
      </c>
      <c r="D20" s="1">
        <f>B20/$B$5*PI()</f>
        <v>0.50745927655759038</v>
      </c>
      <c r="E20" s="1" t="s">
        <v>27</v>
      </c>
    </row>
    <row r="21" spans="1:6" x14ac:dyDescent="0.2">
      <c r="A21" s="6" t="s">
        <v>30</v>
      </c>
    </row>
    <row r="22" spans="1:6" x14ac:dyDescent="0.2">
      <c r="A22" s="6" t="s">
        <v>43</v>
      </c>
    </row>
    <row r="23" spans="1:6" x14ac:dyDescent="0.2">
      <c r="A23" s="1" t="s">
        <v>31</v>
      </c>
      <c r="B23" s="6" t="s">
        <v>44</v>
      </c>
      <c r="D23" s="1">
        <f>D14*SIN(D6+D20)/SIN(D6)</f>
        <v>5097.8120770144442</v>
      </c>
      <c r="E23" s="6" t="s">
        <v>15</v>
      </c>
    </row>
    <row r="24" spans="1:6" ht="17" x14ac:dyDescent="0.25">
      <c r="A24" s="11" t="s">
        <v>32</v>
      </c>
      <c r="B24" s="6" t="s">
        <v>46</v>
      </c>
      <c r="D24" s="11">
        <f>D17+D23*SIN(E19/200*PI())</f>
        <v>-1080.7230475133733</v>
      </c>
      <c r="E24" s="6" t="s">
        <v>15</v>
      </c>
    </row>
    <row r="25" spans="1:6" ht="17" x14ac:dyDescent="0.25">
      <c r="A25" s="11" t="s">
        <v>33</v>
      </c>
      <c r="B25" s="6" t="s">
        <v>45</v>
      </c>
      <c r="D25" s="11">
        <f>D18+D23*COS(E19/200*PI())</f>
        <v>-826.92508718641557</v>
      </c>
      <c r="E25" s="6" t="s">
        <v>15</v>
      </c>
    </row>
  </sheetData>
  <mergeCells count="1">
    <mergeCell ref="A2:A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Lab_informatica7</dc:creator>
  <cp:lastModifiedBy>Silvia Barbieri</cp:lastModifiedBy>
  <dcterms:created xsi:type="dcterms:W3CDTF">2018-11-22T08:28:03Z</dcterms:created>
  <dcterms:modified xsi:type="dcterms:W3CDTF">2019-02-21T11:57:59Z</dcterms:modified>
</cp:coreProperties>
</file>